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6285" activeTab="0"/>
  </bookViews>
  <sheets>
    <sheet name="KH 2014 TRINH HDND  (3)" sheetId="1" r:id="rId1"/>
    <sheet name="00000000" sheetId="2" state="veryHidden" r:id="rId2"/>
    <sheet name="00000001" sheetId="3" state="veryHidden" r:id="rId3"/>
    <sheet name="Sheet1" sheetId="4" r:id="rId4"/>
  </sheets>
  <definedNames>
    <definedName name="_Fill" localSheetId="0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<sst xmlns="http://schemas.openxmlformats.org/spreadsheetml/2006/main" count="118" uniqueCount="98">
  <si>
    <t>STT</t>
  </si>
  <si>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</si>
  <si>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</si>
  <si>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</si>
  <si>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</si>
  <si>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</si>
  <si>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</si>
  <si>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</si>
  <si>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</si>
  <si>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</si>
  <si>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</si>
  <si>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</si>
  <si>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ÿÿÿÿÿ</t>
  </si>
  <si>
    <t/>
  </si>
  <si>
    <t xml:space="preserve">TOÅNG COÄNG </t>
  </si>
  <si>
    <t>400m</t>
  </si>
  <si>
    <t xml:space="preserve">UBND xaõ Höng Phöôùc </t>
  </si>
  <si>
    <t xml:space="preserve">UBND xaõ Taân thaønh  </t>
  </si>
  <si>
    <t xml:space="preserve">Ban CHQS huyeän </t>
  </si>
  <si>
    <t>Ban QLDA huyeän</t>
  </si>
  <si>
    <t xml:space="preserve">CHUÛ ÑAÀU TÖ </t>
  </si>
  <si>
    <t xml:space="preserve">Söõa chöõa naâng caáp ñaäp traøn Taân phong xaõ Taân thaønh, huyeän Buø ñoáp </t>
  </si>
  <si>
    <t xml:space="preserve"> KEÁ HOAÏCH VOÁN NAÊM 2013</t>
  </si>
  <si>
    <t xml:space="preserve">Xaây döïng ñöôøng nhöïa N8  </t>
  </si>
  <si>
    <t xml:space="preserve">DANH MUÏC COÂNG TRÌNH, DÖÏ AÙN </t>
  </si>
  <si>
    <t xml:space="preserve">TÖØ NGUOÀN THU TIEÅN SÖÛ DUÏNG ÑAÁT </t>
  </si>
  <si>
    <t xml:space="preserve">Phoøng KT-HT huyeän  </t>
  </si>
  <si>
    <t>Xaây döïng ñöôøng nhöïa N16</t>
  </si>
  <si>
    <t>Xaây döïng ñöôøng nhöïa N13</t>
  </si>
  <si>
    <t xml:space="preserve">UBND xaõ Thanh Hoøa </t>
  </si>
  <si>
    <t xml:space="preserve">UBND xaõ Phöôùc Thieän </t>
  </si>
  <si>
    <t>Coâng An Huyeän</t>
  </si>
  <si>
    <t>XD ñöôøng nhöïa xung quanh beán xe Buø Ñoáp</t>
  </si>
  <si>
    <t xml:space="preserve">XD ñöôøng nhöïa D6 huyeän Buø Ñoáp </t>
  </si>
  <si>
    <t>VOÁN XDCB</t>
  </si>
  <si>
    <t xml:space="preserve">Đầu tư phaùt trieån khoa hoïc coâng ngheä </t>
  </si>
  <si>
    <t>II/</t>
  </si>
  <si>
    <t xml:space="preserve">Xaây döïng nhaø laøm vieäc hoäi tröôøng khoái ñoaøn theå, xaõ Höng phöôùc </t>
  </si>
  <si>
    <r>
      <t>XD nhaø laøm vieäc khoái ñoaøn theå vaø Hoäi tröôøng xaõ Phöôùc Thieän, huyeän Buø Ñoáp</t>
    </r>
    <r>
      <rPr>
        <sz val="11"/>
        <rFont val="VNI-Times"/>
        <family val="0"/>
      </rPr>
      <t xml:space="preserve"> </t>
    </r>
    <r>
      <rPr>
        <i/>
        <sz val="11"/>
        <rFont val="VNI-Times"/>
        <family val="0"/>
      </rPr>
      <t>( Voán CT 160 naêm 2014+Voán XDCB naêm 2014)</t>
    </r>
  </si>
  <si>
    <t>XD 06 phoøng chöùc naêng tröôøng THCS Thanh Bình.Huyeän Buø Ñoáp</t>
  </si>
  <si>
    <t>KEÁ HOAÏCH NAÊM 2014</t>
  </si>
  <si>
    <t>Phoøng TN&amp;MT</t>
  </si>
  <si>
    <t>Coâng an huyeän</t>
  </si>
  <si>
    <t>Xaây döïng ñöôøng nhöïa N20 ( Ñöôøng Toâ Hieán Thaønh )</t>
  </si>
  <si>
    <t>Xaây döïng ñöôøng nhöïa Ñ11 ( Ñöôøng Phaïm Ngoïc Thaïch )</t>
  </si>
  <si>
    <t>100m</t>
  </si>
  <si>
    <t>Xaây döïng ñöôøng nhöïa Ñ1 ( Ñöôøng Hoaøng Vaên Thuï  )</t>
  </si>
  <si>
    <t>600m</t>
  </si>
  <si>
    <t>Xaây döïng ñöôøng nhöïa Ñ2 ( Ñöôøng Nguyeãn Ñình Chieåu )</t>
  </si>
  <si>
    <t>300m</t>
  </si>
  <si>
    <t>Xaây döïng nhaø ôû chieán syû coâng an huyeän</t>
  </si>
  <si>
    <t xml:space="preserve">xaây döïng nhaø aên coâng an huyeän Buø Ñoáp </t>
  </si>
  <si>
    <t>XAÂY DÖÏNG MÔÙI NAÊM 2014</t>
  </si>
  <si>
    <t xml:space="preserve">XD töôïng ñaøi chieán thaéng </t>
  </si>
  <si>
    <t xml:space="preserve">XD quy hoaïch khu taùi ñònh cö cho 32 hoä ñoài chi khu vaø khu vöïc beán xe xaõ Thieän Höng, huyeän Buø Ñoáp </t>
  </si>
  <si>
    <t>CHUAÅN BÒ ÑAÀU TÖ NAÊM 2015</t>
  </si>
  <si>
    <t xml:space="preserve">CAÙC COÂNG TRÌNH CHÆNH TRANG ÑOÂ THÒ </t>
  </si>
  <si>
    <t>IV/</t>
  </si>
  <si>
    <t>Xaây döïng choát daân quaân xaõ Höng Phöôùc, huyeän Buø Ñoáp</t>
  </si>
  <si>
    <t>Xaây döïng choát daân quaân xaõ Thanh Hoøa, huyeän Buø Ñoáp</t>
  </si>
  <si>
    <t>ÑAÕ GHI KEÁ HOAÏCH VOÁN ÑEÁN NAÊM 2013</t>
  </si>
  <si>
    <t xml:space="preserve">TOÅNG MÖÙC ÑAÀU TÖ </t>
  </si>
  <si>
    <t xml:space="preserve">THU TIEÀN SÖÛ DUÏNG ÑAÁT </t>
  </si>
  <si>
    <t xml:space="preserve">VOÁN ÑAÀU TÖ THEO PHAÂN CAÁP </t>
  </si>
  <si>
    <t>CAÙC COÂNG TRÌNH CHUYEÅN TIEÁP NAÊM 2013</t>
  </si>
  <si>
    <t>TOÅNG COÄNG I+II+III+IV</t>
  </si>
  <si>
    <t>1046/QÑ-UBND ngaøy 13/8/2012</t>
  </si>
  <si>
    <t>1719/QÑ-UBND ngaøy 26/9/2012</t>
  </si>
  <si>
    <t>2235/QÑ-UBND ngaøy 28/12/2012</t>
  </si>
  <si>
    <t>2233/QÑ-UBND ngaøy 28/12/2012</t>
  </si>
  <si>
    <t>2234/QÑ-UBND ngaøy 28/12/2012</t>
  </si>
  <si>
    <t>1079/QÑ-UBND ngaøy 24/9/2013</t>
  </si>
  <si>
    <t>1187/QÑ-UBND ngaøy 23/10/2013</t>
  </si>
  <si>
    <t>1219/QÑ-UBNDngaøy 24/10/2013</t>
  </si>
  <si>
    <t>1220/QÑ-UBND ngaøy 24/10/2013</t>
  </si>
  <si>
    <t>441aQÑ-UBND ngaøy 26/4/2013</t>
  </si>
  <si>
    <t>-</t>
  </si>
  <si>
    <t>Quyeát ñònh ÑT(soá,ngaøy,thaùng, naêm ban haønh)</t>
  </si>
  <si>
    <t>521/QÑ-UBND ngaøy 16/5/2013</t>
  </si>
  <si>
    <t>524/QÑ-UBND ngaøy 17/5/2013</t>
  </si>
  <si>
    <t>1095/QÑ-UBND ngaøy 30/9/2013</t>
  </si>
  <si>
    <t>1224/QÑ-UBND 24/10/2013</t>
  </si>
  <si>
    <t>1209/QÑ-UBND ngaøy 24/10/2013</t>
  </si>
  <si>
    <r>
      <t>XD nhaø laøm vieäc khoái ñoaøn theå vaø Hoäi tröôøng xaõ Thanh Hoøa, huyeän Buø Ñoáp</t>
    </r>
    <r>
      <rPr>
        <sz val="11"/>
        <rFont val="VNI-Times"/>
        <family val="0"/>
      </rPr>
      <t xml:space="preserve"> </t>
    </r>
    <r>
      <rPr>
        <i/>
        <sz val="11"/>
        <rFont val="VNI-Times"/>
        <family val="0"/>
      </rPr>
      <t>(Voán XDCB naêm 2014+voán söû duïng ñaát naêm 2013 )</t>
    </r>
  </si>
  <si>
    <t xml:space="preserve">                                      KEÁ HOAÏCH VOÁN XDCB NAÊM 2014</t>
  </si>
  <si>
    <r>
      <t>Xaây Döïng hoäi tröôøng Ban chæ huy quaân söï huyeän Buø Ñoáp</t>
    </r>
    <r>
      <rPr>
        <i/>
        <sz val="12"/>
        <rFont val="VNI-Times"/>
        <family val="0"/>
      </rPr>
      <t xml:space="preserve">(Voán QP+XDCB naêm2014)           </t>
    </r>
    <r>
      <rPr>
        <sz val="12"/>
        <rFont val="VNI-Times"/>
        <family val="0"/>
      </rPr>
      <t xml:space="preserve">                                </t>
    </r>
  </si>
  <si>
    <r>
      <t>XD Hoäi tröôøng Coâng an huyeän Buø Ñoáp.(</t>
    </r>
    <r>
      <rPr>
        <i/>
        <sz val="12"/>
        <rFont val="VNI-Times"/>
        <family val="0"/>
      </rPr>
      <t xml:space="preserve">Voán XDCB naêm 2014+voán söû duïng ñaát naêm 2013)                      </t>
    </r>
    <r>
      <rPr>
        <sz val="12"/>
        <rFont val="VNI-Times"/>
        <family val="0"/>
      </rPr>
      <t xml:space="preserve">                                              </t>
    </r>
  </si>
  <si>
    <t xml:space="preserve">Keøm theo Nghị Quyết soá 02/2014/NQ-HDND ngaøy 08 thaùng 01 naêm 2014 cuûa HĐND huyeän Buø Ñoáp  </t>
  </si>
  <si>
    <t xml:space="preserve">Ñôn vò: Trieäu ñoàng </t>
  </si>
  <si>
    <t>I</t>
  </si>
  <si>
    <t>III</t>
  </si>
  <si>
    <t>1042/QÑ-UBND ngaøy 09/92013</t>
  </si>
  <si>
    <t>727/QÑ-UBND ngaøy 17/6/2013</t>
  </si>
  <si>
    <t>300m²</t>
  </si>
  <si>
    <t xml:space="preserve">Toång Coäng keá hoaïch XDCB naêm 2014 phaân caáp: 20.775 trieäu ñoàng </t>
  </si>
  <si>
    <t xml:space="preserve">Voán ñaàu tö töø nguoàn tieàn söû duïng ñaát: 8.700 trieäu ñoàng </t>
  </si>
  <si>
    <t xml:space="preserve">Voán ñaàu tö theo phaân caáp: 12.075trieäu ñoàng  </t>
  </si>
  <si>
    <t>Ghi chuù: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</si>
</sst>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.000"/>
    <numFmt numFmtId="171" formatCode="&quot;\&quot;#,##0;[Red]&quot;\&quot;\-#,##0"/>
    <numFmt numFmtId="172" formatCode="&quot;\&quot;#,##0.00;[Red]&quot;\&quot;\-#,##0.00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</numFmts>
  <fonts count="40">
    <font>
      <sz val="12"/>
      <name val="VNI-Times"/>
      <family val="0"/>
    </font>
    <font>
      <sz val="11"/>
      <color indexed="8"/>
      <name val="Calibri"/>
      <family val="2"/>
    </font>
    <font>
      <b/>
      <sz val="10"/>
      <name val="VNI-Times"/>
      <family val="0"/>
    </font>
    <font>
      <sz val="11"/>
      <name val="VNI-Times"/>
      <family val="0"/>
    </font>
    <font>
      <b/>
      <sz val="12"/>
      <name val="VNI-Times"/>
      <family val="0"/>
    </font>
    <font>
      <sz val="10"/>
      <name val="VNI-Times"/>
      <family val="0"/>
    </font>
    <font>
      <sz val="8"/>
      <name val="VNI-Times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VNI-Times"/>
      <family val="0"/>
    </font>
    <font>
      <sz val="12"/>
      <color indexed="10"/>
      <name val="VNI-Times"/>
      <family val="0"/>
    </font>
    <font>
      <i/>
      <sz val="12"/>
      <name val="VNI-Times"/>
      <family val="0"/>
    </font>
    <font>
      <i/>
      <sz val="11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14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VNI-Times"/>
      <family val="0"/>
    </font>
    <font>
      <i/>
      <sz val="14"/>
      <name val="VNI-Times"/>
      <family val="0"/>
    </font>
    <font>
      <sz val="14"/>
      <color indexed="10"/>
      <name val="VNI-Time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0" fillId="23" borderId="5" applyNumberFormat="0" applyFont="0" applyAlignment="0" applyProtection="0"/>
    <xf numFmtId="0" fontId="34" fillId="20" borderId="6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1" fillId="0" borderId="0">
      <alignment/>
      <protection/>
    </xf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14" fillId="4" borderId="0" xfId="76" applyFont="1" applyFill="1">
      <alignment/>
      <protection/>
    </xf>
    <xf numFmtId="0" fontId="7" fillId="0" borderId="0" xfId="76">
      <alignment/>
      <protection/>
    </xf>
    <xf numFmtId="0" fontId="7" fillId="4" borderId="0" xfId="76" applyFill="1">
      <alignment/>
      <protection/>
    </xf>
    <xf numFmtId="0" fontId="7" fillId="22" borderId="8" xfId="76" applyFill="1" applyBorder="1">
      <alignment/>
      <protection/>
    </xf>
    <xf numFmtId="0" fontId="15" fillId="24" borderId="9" xfId="76" applyFont="1" applyFill="1" applyBorder="1" applyAlignment="1">
      <alignment horizontal="center"/>
      <protection/>
    </xf>
    <xf numFmtId="0" fontId="16" fillId="25" borderId="10" xfId="76" applyFont="1" applyFill="1" applyBorder="1" applyAlignment="1">
      <alignment horizontal="center"/>
      <protection/>
    </xf>
    <xf numFmtId="0" fontId="15" fillId="24" borderId="10" xfId="76" applyFont="1" applyFill="1" applyBorder="1" applyAlignment="1">
      <alignment horizontal="center"/>
      <protection/>
    </xf>
    <xf numFmtId="0" fontId="15" fillId="24" borderId="11" xfId="76" applyFont="1" applyFill="1" applyBorder="1" applyAlignment="1">
      <alignment horizontal="center"/>
      <protection/>
    </xf>
    <xf numFmtId="0" fontId="7" fillId="22" borderId="12" xfId="76" applyFill="1" applyBorder="1">
      <alignment/>
      <protection/>
    </xf>
    <xf numFmtId="0" fontId="7" fillId="22" borderId="13" xfId="76" applyFill="1" applyBorder="1">
      <alignment/>
      <protection/>
    </xf>
    <xf numFmtId="0" fontId="3" fillId="26" borderId="14" xfId="0" applyFont="1" applyFill="1" applyBorder="1" applyAlignment="1">
      <alignment horizontal="center" vertical="center"/>
    </xf>
    <xf numFmtId="0" fontId="3" fillId="2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3" fontId="3" fillId="26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8" fillId="0" borderId="0" xfId="0" applyFont="1" applyAlignment="1">
      <alignment/>
    </xf>
    <xf numFmtId="3" fontId="4" fillId="26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6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26" borderId="14" xfId="0" applyFont="1" applyFill="1" applyBorder="1" applyAlignment="1">
      <alignment horizontal="left" vertical="center" wrapText="1"/>
    </xf>
    <xf numFmtId="0" fontId="17" fillId="26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6" borderId="14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26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1" fillId="26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26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6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4" fillId="26" borderId="14" xfId="0" applyFont="1" applyFill="1" applyBorder="1" applyAlignment="1">
      <alignment vertical="center"/>
    </xf>
    <xf numFmtId="3" fontId="4" fillId="26" borderId="14" xfId="0" applyNumberFormat="1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left" vertical="center" wrapText="1"/>
    </xf>
    <xf numFmtId="3" fontId="0" fillId="26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3" fontId="18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6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6" borderId="14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37" fillId="0" borderId="0" xfId="0" applyFont="1" applyAlignment="1">
      <alignment/>
    </xf>
    <xf numFmtId="0" fontId="23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7" fillId="0" borderId="21" xfId="0" applyFont="1" applyBorder="1" applyAlignment="1">
      <alignment vertical="center"/>
    </xf>
    <xf numFmtId="0" fontId="37" fillId="0" borderId="21" xfId="0" applyFont="1" applyBorder="1" applyAlignment="1">
      <alignment horizontal="right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HOBONG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4162425</xdr:colOff>
      <xdr:row>3</xdr:row>
      <xdr:rowOff>314325</xdr:rowOff>
    </xdr:from>
    <xdr:to>
      <xdr:col>3</xdr:col>
      <xdr:colOff>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>
          <a:off x="4591050" y="9144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2"/>
  <sheetViews>
    <sheetView tabSelected="1" zoomScale="110" zoomScaleNormal="110" zoomScalePageLayoutView="0" workbookViewId="0" topLeftCell="A1">
      <selection activeCell="B38" sqref="B38"/>
    </sheetView>
  </sheetViews>
  <sheetFormatPr defaultColWidth="8.796875" defaultRowHeight="15"/>
  <cols>
    <col min="1" max="1" width="4.5" style="0" customWidth="1"/>
    <col min="2" max="2" width="55.3984375" style="0" customWidth="1"/>
    <col min="3" max="3" width="9.69921875" style="0" customWidth="1"/>
    <col min="4" max="4" width="9.59765625" style="0" bestFit="1" customWidth="1"/>
    <col min="5" max="9" width="7.8984375" style="14" hidden="1" customWidth="1"/>
    <col min="10" max="10" width="9.69921875" style="14" hidden="1" customWidth="1"/>
    <col min="11" max="14" width="6.69921875" style="14" hidden="1" customWidth="1"/>
    <col min="15" max="15" width="5.69921875" style="14" hidden="1" customWidth="1"/>
    <col min="16" max="16" width="0.8984375" style="14" hidden="1" customWidth="1"/>
    <col min="17" max="17" width="10.19921875" style="44" customWidth="1"/>
    <col min="18" max="19" width="9.59765625" style="14" customWidth="1"/>
    <col min="20" max="20" width="12.69921875" style="14" customWidth="1"/>
  </cols>
  <sheetData>
    <row r="1" ht="5.25" customHeight="1"/>
    <row r="2" spans="1:20" ht="22.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2" ht="19.5" customHeight="1">
      <c r="A3" s="88"/>
      <c r="B3" s="61" t="s">
        <v>84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3"/>
      <c r="V3" s="63"/>
    </row>
    <row r="4" spans="1:20" s="40" customFormat="1" ht="27" customHeight="1">
      <c r="A4" s="90" t="s">
        <v>87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20" customFormat="1" ht="14.2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 t="s">
        <v>88</v>
      </c>
      <c r="P5" s="93"/>
      <c r="Q5" s="93"/>
      <c r="R5" s="93"/>
      <c r="S5" s="93"/>
      <c r="T5" s="93"/>
    </row>
    <row r="6" spans="1:20" s="22" customFormat="1" ht="9.75" customHeight="1" hidden="1">
      <c r="A6" s="62" t="s">
        <v>0</v>
      </c>
      <c r="B6" s="62" t="s">
        <v>24</v>
      </c>
      <c r="C6" s="50" t="s">
        <v>77</v>
      </c>
      <c r="D6" s="53" t="s">
        <v>61</v>
      </c>
      <c r="E6" s="54" t="s">
        <v>22</v>
      </c>
      <c r="F6" s="23"/>
      <c r="G6" s="23"/>
      <c r="H6" s="23"/>
      <c r="I6" s="43"/>
      <c r="J6" s="55" t="s">
        <v>40</v>
      </c>
      <c r="K6" s="56"/>
      <c r="L6" s="56"/>
      <c r="M6" s="56"/>
      <c r="N6" s="56"/>
      <c r="O6" s="56"/>
      <c r="P6" s="56"/>
      <c r="Q6" s="56"/>
      <c r="R6" s="57"/>
      <c r="S6" s="23"/>
      <c r="T6" s="58" t="s">
        <v>20</v>
      </c>
    </row>
    <row r="7" spans="1:20" s="22" customFormat="1" ht="30" customHeight="1">
      <c r="A7" s="62"/>
      <c r="B7" s="62"/>
      <c r="C7" s="51"/>
      <c r="D7" s="53"/>
      <c r="E7" s="54"/>
      <c r="F7" s="23"/>
      <c r="G7" s="23"/>
      <c r="H7" s="23"/>
      <c r="I7" s="41"/>
      <c r="J7" s="59" t="s">
        <v>60</v>
      </c>
      <c r="K7" s="23"/>
      <c r="L7" s="23"/>
      <c r="M7" s="23"/>
      <c r="N7" s="23"/>
      <c r="O7" s="23"/>
      <c r="P7" s="23"/>
      <c r="Q7" s="59" t="s">
        <v>14</v>
      </c>
      <c r="R7" s="55" t="s">
        <v>40</v>
      </c>
      <c r="S7" s="57"/>
      <c r="T7" s="58"/>
    </row>
    <row r="8" spans="1:20" s="22" customFormat="1" ht="77.25" customHeight="1">
      <c r="A8" s="62"/>
      <c r="B8" s="62"/>
      <c r="C8" s="52"/>
      <c r="D8" s="53"/>
      <c r="E8" s="54"/>
      <c r="F8" s="23"/>
      <c r="G8" s="23"/>
      <c r="H8" s="23"/>
      <c r="I8" s="42"/>
      <c r="J8" s="60"/>
      <c r="K8" s="23"/>
      <c r="L8" s="23"/>
      <c r="M8" s="23"/>
      <c r="N8" s="23"/>
      <c r="O8" s="23" t="s">
        <v>34</v>
      </c>
      <c r="P8" s="23" t="s">
        <v>25</v>
      </c>
      <c r="Q8" s="60"/>
      <c r="R8" s="23" t="s">
        <v>63</v>
      </c>
      <c r="S8" s="23" t="s">
        <v>62</v>
      </c>
      <c r="T8" s="58"/>
    </row>
    <row r="9" spans="1:22" s="19" customFormat="1" ht="15.75" customHeight="1">
      <c r="A9" s="64">
        <v>1</v>
      </c>
      <c r="B9" s="11">
        <v>2</v>
      </c>
      <c r="C9" s="11">
        <v>3</v>
      </c>
      <c r="D9" s="12">
        <v>4</v>
      </c>
      <c r="E9" s="65">
        <v>5</v>
      </c>
      <c r="F9" s="65"/>
      <c r="G9" s="65"/>
      <c r="H9" s="65"/>
      <c r="I9" s="65"/>
      <c r="J9" s="65">
        <v>5</v>
      </c>
      <c r="K9" s="65"/>
      <c r="L9" s="65"/>
      <c r="M9" s="65"/>
      <c r="N9" s="65"/>
      <c r="O9" s="66">
        <v>7</v>
      </c>
      <c r="P9" s="66">
        <v>8</v>
      </c>
      <c r="Q9" s="66">
        <v>5</v>
      </c>
      <c r="R9" s="66">
        <v>6</v>
      </c>
      <c r="S9" s="66">
        <v>7</v>
      </c>
      <c r="T9" s="15">
        <v>8</v>
      </c>
      <c r="U9" s="67"/>
      <c r="V9" s="67"/>
    </row>
    <row r="10" spans="1:20" s="17" customFormat="1" ht="24.75" customHeight="1">
      <c r="A10" s="25" t="s">
        <v>89</v>
      </c>
      <c r="B10" s="33" t="s">
        <v>64</v>
      </c>
      <c r="C10" s="68"/>
      <c r="D10" s="69">
        <f>SUM(D11:D18)</f>
        <v>19848</v>
      </c>
      <c r="E10" s="69">
        <f aca="true" t="shared" si="0" ref="E10:R10">SUM(E11:E18)</f>
        <v>3274</v>
      </c>
      <c r="F10" s="69">
        <f t="shared" si="0"/>
        <v>0</v>
      </c>
      <c r="G10" s="69">
        <f t="shared" si="0"/>
        <v>0</v>
      </c>
      <c r="H10" s="69">
        <f t="shared" si="0"/>
        <v>0</v>
      </c>
      <c r="I10" s="69"/>
      <c r="J10" s="69">
        <f t="shared" si="0"/>
        <v>8088</v>
      </c>
      <c r="K10" s="69">
        <f t="shared" si="0"/>
        <v>0</v>
      </c>
      <c r="L10" s="69">
        <f t="shared" si="0"/>
        <v>0</v>
      </c>
      <c r="M10" s="69">
        <f t="shared" si="0"/>
        <v>0</v>
      </c>
      <c r="N10" s="69">
        <f t="shared" si="0"/>
        <v>0</v>
      </c>
      <c r="O10" s="69">
        <f t="shared" si="0"/>
        <v>1334</v>
      </c>
      <c r="P10" s="69">
        <f t="shared" si="0"/>
        <v>5860</v>
      </c>
      <c r="Q10" s="69">
        <f t="shared" si="0"/>
        <v>11418</v>
      </c>
      <c r="R10" s="69">
        <f t="shared" si="0"/>
        <v>7133</v>
      </c>
      <c r="S10" s="69">
        <f>SUM(S15:S18)</f>
        <v>4285</v>
      </c>
      <c r="T10" s="21"/>
    </row>
    <row r="11" spans="1:22" s="13" customFormat="1" ht="46.5" customHeight="1">
      <c r="A11" s="64">
        <v>1</v>
      </c>
      <c r="B11" s="70" t="s">
        <v>21</v>
      </c>
      <c r="C11" s="47" t="s">
        <v>66</v>
      </c>
      <c r="D11" s="71">
        <v>1575</v>
      </c>
      <c r="E11" s="72">
        <v>800</v>
      </c>
      <c r="F11" s="72"/>
      <c r="G11" s="72"/>
      <c r="H11" s="72"/>
      <c r="I11" s="72"/>
      <c r="J11" s="73">
        <f>O11+P11</f>
        <v>1000</v>
      </c>
      <c r="K11" s="73"/>
      <c r="L11" s="73"/>
      <c r="M11" s="73"/>
      <c r="N11" s="73"/>
      <c r="O11" s="73"/>
      <c r="P11" s="73">
        <v>1000</v>
      </c>
      <c r="Q11" s="72">
        <f>R11</f>
        <v>575</v>
      </c>
      <c r="R11" s="72">
        <f>D11-P11</f>
        <v>575</v>
      </c>
      <c r="S11" s="72"/>
      <c r="T11" s="74" t="s">
        <v>17</v>
      </c>
      <c r="U11" s="75"/>
      <c r="V11" s="75"/>
    </row>
    <row r="12" spans="1:22" s="18" customFormat="1" ht="48.75" customHeight="1">
      <c r="A12" s="64">
        <v>2</v>
      </c>
      <c r="B12" s="70" t="s">
        <v>37</v>
      </c>
      <c r="C12" s="48" t="s">
        <v>67</v>
      </c>
      <c r="D12" s="71">
        <v>3000</v>
      </c>
      <c r="E12" s="72">
        <v>1140</v>
      </c>
      <c r="F12" s="72"/>
      <c r="G12" s="72"/>
      <c r="H12" s="72"/>
      <c r="I12" s="72"/>
      <c r="J12" s="72">
        <v>2220</v>
      </c>
      <c r="K12" s="76"/>
      <c r="L12" s="76"/>
      <c r="M12" s="76"/>
      <c r="N12" s="76"/>
      <c r="O12" s="73"/>
      <c r="P12" s="72">
        <v>1900</v>
      </c>
      <c r="Q12" s="72">
        <f>R12</f>
        <v>780</v>
      </c>
      <c r="R12" s="72">
        <f>D12-J12</f>
        <v>780</v>
      </c>
      <c r="S12" s="72"/>
      <c r="T12" s="74" t="s">
        <v>16</v>
      </c>
      <c r="U12" s="75"/>
      <c r="V12" s="75"/>
    </row>
    <row r="13" spans="1:22" s="13" customFormat="1" ht="45.75" customHeight="1">
      <c r="A13" s="64">
        <v>3</v>
      </c>
      <c r="B13" s="70" t="s">
        <v>23</v>
      </c>
      <c r="C13" s="47" t="s">
        <v>68</v>
      </c>
      <c r="D13" s="72">
        <v>2380</v>
      </c>
      <c r="E13" s="72">
        <v>500</v>
      </c>
      <c r="F13" s="72"/>
      <c r="G13" s="72"/>
      <c r="H13" s="72"/>
      <c r="I13" s="72"/>
      <c r="J13" s="72">
        <f>O13+P13</f>
        <v>960</v>
      </c>
      <c r="K13" s="72"/>
      <c r="L13" s="72"/>
      <c r="M13" s="72"/>
      <c r="N13" s="72"/>
      <c r="O13" s="72">
        <v>500</v>
      </c>
      <c r="P13" s="73">
        <v>460</v>
      </c>
      <c r="Q13" s="72">
        <f>R13</f>
        <v>1420</v>
      </c>
      <c r="R13" s="72">
        <f>D13-J13</f>
        <v>1420</v>
      </c>
      <c r="S13" s="72"/>
      <c r="T13" s="74" t="s">
        <v>19</v>
      </c>
      <c r="U13" s="75"/>
      <c r="V13" s="75"/>
    </row>
    <row r="14" spans="1:22" s="16" customFormat="1" ht="43.5" customHeight="1">
      <c r="A14" s="64">
        <v>4</v>
      </c>
      <c r="B14" s="70" t="s">
        <v>27</v>
      </c>
      <c r="C14" s="47" t="s">
        <v>69</v>
      </c>
      <c r="D14" s="72">
        <v>2163</v>
      </c>
      <c r="E14" s="72">
        <v>420</v>
      </c>
      <c r="F14" s="72"/>
      <c r="G14" s="72"/>
      <c r="H14" s="72"/>
      <c r="I14" s="72"/>
      <c r="J14" s="72">
        <f>O14+P14</f>
        <v>870</v>
      </c>
      <c r="K14" s="72"/>
      <c r="L14" s="72"/>
      <c r="M14" s="72"/>
      <c r="N14" s="72"/>
      <c r="O14" s="72">
        <v>420</v>
      </c>
      <c r="P14" s="73">
        <v>450</v>
      </c>
      <c r="Q14" s="72">
        <f>R14</f>
        <v>1293</v>
      </c>
      <c r="R14" s="72">
        <f>D14-J14</f>
        <v>1293</v>
      </c>
      <c r="S14" s="72"/>
      <c r="T14" s="74" t="str">
        <f>T13</f>
        <v>Ban QLDA huyeän</v>
      </c>
      <c r="U14" s="77"/>
      <c r="V14" s="77"/>
    </row>
    <row r="15" spans="1:22" s="16" customFormat="1" ht="44.25" customHeight="1">
      <c r="A15" s="64">
        <v>5</v>
      </c>
      <c r="B15" s="70" t="s">
        <v>28</v>
      </c>
      <c r="C15" s="47" t="s">
        <v>70</v>
      </c>
      <c r="D15" s="72">
        <v>2200</v>
      </c>
      <c r="E15" s="72">
        <v>414</v>
      </c>
      <c r="F15" s="72"/>
      <c r="G15" s="72"/>
      <c r="H15" s="72"/>
      <c r="I15" s="72"/>
      <c r="J15" s="72">
        <f>O15+P15</f>
        <v>864</v>
      </c>
      <c r="K15" s="72"/>
      <c r="L15" s="72"/>
      <c r="M15" s="72"/>
      <c r="N15" s="72"/>
      <c r="O15" s="72">
        <v>414</v>
      </c>
      <c r="P15" s="73">
        <v>450</v>
      </c>
      <c r="Q15" s="72">
        <f>R15</f>
        <v>1336</v>
      </c>
      <c r="R15" s="72">
        <f>D15-J15</f>
        <v>1336</v>
      </c>
      <c r="S15" s="72"/>
      <c r="T15" s="74" t="str">
        <f>T13</f>
        <v>Ban QLDA huyeän</v>
      </c>
      <c r="U15" s="77"/>
      <c r="V15" s="77"/>
    </row>
    <row r="16" spans="1:22" s="24" customFormat="1" ht="58.5" customHeight="1">
      <c r="A16" s="73">
        <v>6</v>
      </c>
      <c r="B16" s="78" t="s">
        <v>83</v>
      </c>
      <c r="C16" s="46" t="str">
        <f>C15</f>
        <v>2234/QÑ-UBND ngaøy 28/12/2012</v>
      </c>
      <c r="D16" s="72">
        <v>2900</v>
      </c>
      <c r="E16" s="79"/>
      <c r="F16" s="79"/>
      <c r="G16" s="79"/>
      <c r="H16" s="79"/>
      <c r="I16" s="79"/>
      <c r="J16" s="72">
        <f>P16</f>
        <v>500</v>
      </c>
      <c r="K16" s="72"/>
      <c r="L16" s="72"/>
      <c r="M16" s="72"/>
      <c r="N16" s="72"/>
      <c r="O16" s="73"/>
      <c r="P16" s="71">
        <v>500</v>
      </c>
      <c r="Q16" s="71">
        <f>R16+S16</f>
        <v>2400</v>
      </c>
      <c r="R16" s="71"/>
      <c r="S16" s="71">
        <v>2400</v>
      </c>
      <c r="T16" s="66" t="s">
        <v>29</v>
      </c>
      <c r="U16" s="80"/>
      <c r="V16" s="80"/>
    </row>
    <row r="17" spans="1:22" s="24" customFormat="1" ht="52.5" customHeight="1">
      <c r="A17" s="73">
        <v>7</v>
      </c>
      <c r="B17" s="70" t="s">
        <v>85</v>
      </c>
      <c r="C17" s="46" t="s">
        <v>75</v>
      </c>
      <c r="D17" s="72">
        <v>3245</v>
      </c>
      <c r="E17" s="79"/>
      <c r="F17" s="79"/>
      <c r="G17" s="79"/>
      <c r="H17" s="79"/>
      <c r="I17" s="79"/>
      <c r="J17" s="72">
        <v>1174</v>
      </c>
      <c r="K17" s="76"/>
      <c r="L17" s="76"/>
      <c r="M17" s="76"/>
      <c r="N17" s="76"/>
      <c r="O17" s="73"/>
      <c r="P17" s="71">
        <v>600</v>
      </c>
      <c r="Q17" s="71">
        <f>R17+S17</f>
        <v>2074</v>
      </c>
      <c r="R17" s="71">
        <v>1729</v>
      </c>
      <c r="S17" s="71">
        <v>345</v>
      </c>
      <c r="T17" s="66" t="s">
        <v>18</v>
      </c>
      <c r="U17" s="80"/>
      <c r="V17" s="80"/>
    </row>
    <row r="18" spans="1:22" s="24" customFormat="1" ht="46.5" customHeight="1">
      <c r="A18" s="73">
        <v>8</v>
      </c>
      <c r="B18" s="78" t="s">
        <v>86</v>
      </c>
      <c r="C18" s="46" t="s">
        <v>91</v>
      </c>
      <c r="D18" s="72">
        <v>2385</v>
      </c>
      <c r="E18" s="79"/>
      <c r="F18" s="79"/>
      <c r="G18" s="79"/>
      <c r="H18" s="79"/>
      <c r="I18" s="79"/>
      <c r="J18" s="73">
        <f>P18</f>
        <v>500</v>
      </c>
      <c r="K18" s="73"/>
      <c r="L18" s="73"/>
      <c r="M18" s="73"/>
      <c r="N18" s="73"/>
      <c r="O18" s="73"/>
      <c r="P18" s="81">
        <v>500</v>
      </c>
      <c r="Q18" s="71">
        <f>R18+S18</f>
        <v>1540</v>
      </c>
      <c r="R18" s="71"/>
      <c r="S18" s="71">
        <f>1885-345</f>
        <v>1540</v>
      </c>
      <c r="T18" s="66" t="s">
        <v>31</v>
      </c>
      <c r="U18" s="80"/>
      <c r="V18" s="80"/>
    </row>
    <row r="19" spans="1:20" s="29" customFormat="1" ht="24.75" customHeight="1">
      <c r="A19" s="26" t="s">
        <v>36</v>
      </c>
      <c r="B19" s="32" t="s">
        <v>56</v>
      </c>
      <c r="C19" s="49"/>
      <c r="D19" s="31">
        <f>SUM(D20:D23)</f>
        <v>9210</v>
      </c>
      <c r="E19" s="31">
        <f aca="true" t="shared" si="1" ref="E19:Q19">SUM(E20:E23)</f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/>
      <c r="J19" s="31"/>
      <c r="K19" s="31">
        <f t="shared" si="1"/>
        <v>0</v>
      </c>
      <c r="L19" s="31">
        <f t="shared" si="1"/>
        <v>0</v>
      </c>
      <c r="M19" s="31">
        <f t="shared" si="1"/>
        <v>0</v>
      </c>
      <c r="N19" s="31">
        <f t="shared" si="1"/>
        <v>0</v>
      </c>
      <c r="O19" s="31">
        <f t="shared" si="1"/>
        <v>0</v>
      </c>
      <c r="P19" s="31">
        <f t="shared" si="1"/>
        <v>0</v>
      </c>
      <c r="Q19" s="31">
        <f t="shared" si="1"/>
        <v>4415</v>
      </c>
      <c r="R19" s="31"/>
      <c r="S19" s="31">
        <f>SUM(S20:S23)</f>
        <v>4415</v>
      </c>
      <c r="T19" s="30"/>
    </row>
    <row r="20" spans="1:22" s="24" customFormat="1" ht="45" customHeight="1">
      <c r="A20" s="73">
        <v>1</v>
      </c>
      <c r="B20" s="82" t="s">
        <v>32</v>
      </c>
      <c r="C20" s="46" t="s">
        <v>78</v>
      </c>
      <c r="D20" s="72">
        <v>1030</v>
      </c>
      <c r="E20" s="79"/>
      <c r="F20" s="79"/>
      <c r="G20" s="79"/>
      <c r="H20" s="79"/>
      <c r="I20" s="79"/>
      <c r="J20" s="73"/>
      <c r="K20" s="73"/>
      <c r="L20" s="73"/>
      <c r="M20" s="73"/>
      <c r="N20" s="73"/>
      <c r="O20" s="73"/>
      <c r="P20" s="81"/>
      <c r="Q20" s="71">
        <f>S20</f>
        <v>550</v>
      </c>
      <c r="R20" s="71"/>
      <c r="S20" s="71">
        <v>550</v>
      </c>
      <c r="T20" s="66" t="s">
        <v>19</v>
      </c>
      <c r="U20" s="83">
        <f>S10+S19</f>
        <v>8700</v>
      </c>
      <c r="V20" s="83" t="e">
        <f>#REF!-U20</f>
        <v>#REF!</v>
      </c>
    </row>
    <row r="21" spans="1:22" s="24" customFormat="1" ht="45" customHeight="1">
      <c r="A21" s="73">
        <v>2</v>
      </c>
      <c r="B21" s="82" t="s">
        <v>33</v>
      </c>
      <c r="C21" s="46" t="s">
        <v>79</v>
      </c>
      <c r="D21" s="72">
        <v>930</v>
      </c>
      <c r="E21" s="79"/>
      <c r="F21" s="79"/>
      <c r="G21" s="79"/>
      <c r="H21" s="79"/>
      <c r="I21" s="79"/>
      <c r="J21" s="73"/>
      <c r="K21" s="73"/>
      <c r="L21" s="73"/>
      <c r="M21" s="73"/>
      <c r="N21" s="73"/>
      <c r="O21" s="73"/>
      <c r="P21" s="81"/>
      <c r="Q21" s="71">
        <f>S21</f>
        <v>550</v>
      </c>
      <c r="R21" s="71"/>
      <c r="S21" s="71">
        <v>550</v>
      </c>
      <c r="T21" s="66" t="s">
        <v>19</v>
      </c>
      <c r="U21" s="80"/>
      <c r="V21" s="80"/>
    </row>
    <row r="22" spans="1:22" s="24" customFormat="1" ht="39" customHeight="1">
      <c r="A22" s="73">
        <v>3</v>
      </c>
      <c r="B22" s="78" t="s">
        <v>53</v>
      </c>
      <c r="C22" s="46" t="s">
        <v>80</v>
      </c>
      <c r="D22" s="72">
        <v>3900</v>
      </c>
      <c r="E22" s="79"/>
      <c r="F22" s="79"/>
      <c r="G22" s="79"/>
      <c r="H22" s="79"/>
      <c r="I22" s="79"/>
      <c r="J22" s="72"/>
      <c r="K22" s="72"/>
      <c r="L22" s="72"/>
      <c r="M22" s="72"/>
      <c r="N22" s="72"/>
      <c r="O22" s="73"/>
      <c r="P22" s="81"/>
      <c r="Q22" s="71">
        <f>S22</f>
        <v>1900</v>
      </c>
      <c r="R22" s="71"/>
      <c r="S22" s="71">
        <v>1900</v>
      </c>
      <c r="T22" s="66" t="s">
        <v>19</v>
      </c>
      <c r="U22" s="80"/>
      <c r="V22" s="80"/>
    </row>
    <row r="23" spans="1:22" s="24" customFormat="1" ht="45.75" customHeight="1">
      <c r="A23" s="73">
        <v>4</v>
      </c>
      <c r="B23" s="82" t="s">
        <v>54</v>
      </c>
      <c r="C23" s="46" t="s">
        <v>92</v>
      </c>
      <c r="D23" s="72">
        <v>3350</v>
      </c>
      <c r="E23" s="79"/>
      <c r="F23" s="79"/>
      <c r="G23" s="79"/>
      <c r="H23" s="79"/>
      <c r="I23" s="79"/>
      <c r="J23" s="73"/>
      <c r="K23" s="73"/>
      <c r="L23" s="73"/>
      <c r="M23" s="73"/>
      <c r="N23" s="73"/>
      <c r="O23" s="73"/>
      <c r="P23" s="81"/>
      <c r="Q23" s="71">
        <f>S23</f>
        <v>1415</v>
      </c>
      <c r="R23" s="71"/>
      <c r="S23" s="71">
        <v>1415</v>
      </c>
      <c r="T23" s="66" t="s">
        <v>41</v>
      </c>
      <c r="U23" s="83" t="e">
        <f>S23+V20</f>
        <v>#REF!</v>
      </c>
      <c r="V23" s="80"/>
    </row>
    <row r="24" spans="1:20" s="29" customFormat="1" ht="22.5" customHeight="1">
      <c r="A24" s="26" t="s">
        <v>90</v>
      </c>
      <c r="B24" s="68" t="s">
        <v>52</v>
      </c>
      <c r="C24" s="49"/>
      <c r="D24" s="31">
        <f>SUM(D25:D30)</f>
        <v>9295</v>
      </c>
      <c r="E24" s="31">
        <f aca="true" t="shared" si="2" ref="E24:R24">SUM(E25:E30)</f>
        <v>0</v>
      </c>
      <c r="F24" s="31">
        <f t="shared" si="2"/>
        <v>0</v>
      </c>
      <c r="G24" s="31">
        <f t="shared" si="2"/>
        <v>0</v>
      </c>
      <c r="H24" s="31">
        <f t="shared" si="2"/>
        <v>0</v>
      </c>
      <c r="I24" s="31"/>
      <c r="J24" s="31">
        <f t="shared" si="2"/>
        <v>50</v>
      </c>
      <c r="K24" s="31">
        <f t="shared" si="2"/>
        <v>0</v>
      </c>
      <c r="L24" s="31">
        <f t="shared" si="2"/>
        <v>0</v>
      </c>
      <c r="M24" s="31">
        <f t="shared" si="2"/>
        <v>0</v>
      </c>
      <c r="N24" s="31">
        <f t="shared" si="2"/>
        <v>0</v>
      </c>
      <c r="O24" s="31">
        <f t="shared" si="2"/>
        <v>0</v>
      </c>
      <c r="P24" s="31">
        <f t="shared" si="2"/>
        <v>50</v>
      </c>
      <c r="Q24" s="31">
        <f>SUM(Q25:Q30)</f>
        <v>4892</v>
      </c>
      <c r="R24" s="31">
        <f t="shared" si="2"/>
        <v>4892</v>
      </c>
      <c r="S24" s="31"/>
      <c r="T24" s="28"/>
    </row>
    <row r="25" spans="1:22" s="24" customFormat="1" ht="51" customHeight="1">
      <c r="A25" s="73">
        <v>1</v>
      </c>
      <c r="B25" s="78" t="s">
        <v>38</v>
      </c>
      <c r="C25" s="46" t="s">
        <v>71</v>
      </c>
      <c r="D25" s="72">
        <v>3000</v>
      </c>
      <c r="E25" s="79"/>
      <c r="F25" s="79"/>
      <c r="G25" s="79"/>
      <c r="H25" s="79"/>
      <c r="I25" s="79"/>
      <c r="J25" s="73">
        <f>P25</f>
        <v>20</v>
      </c>
      <c r="K25" s="73"/>
      <c r="L25" s="73"/>
      <c r="M25" s="73"/>
      <c r="N25" s="73"/>
      <c r="O25" s="73"/>
      <c r="P25" s="73">
        <v>20</v>
      </c>
      <c r="Q25" s="72">
        <f aca="true" t="shared" si="3" ref="Q25:Q30">R25</f>
        <v>1307</v>
      </c>
      <c r="R25" s="72">
        <v>1307</v>
      </c>
      <c r="S25" s="72"/>
      <c r="T25" s="66" t="s">
        <v>30</v>
      </c>
      <c r="U25" s="80"/>
      <c r="V25" s="80"/>
    </row>
    <row r="26" spans="1:22" s="24" customFormat="1" ht="39.75" customHeight="1">
      <c r="A26" s="73">
        <v>2</v>
      </c>
      <c r="B26" s="82" t="s">
        <v>51</v>
      </c>
      <c r="C26" s="47" t="s">
        <v>82</v>
      </c>
      <c r="D26" s="72">
        <v>200</v>
      </c>
      <c r="E26" s="79"/>
      <c r="F26" s="79"/>
      <c r="G26" s="79"/>
      <c r="H26" s="79"/>
      <c r="I26" s="79"/>
      <c r="J26" s="73"/>
      <c r="K26" s="73"/>
      <c r="L26" s="73"/>
      <c r="M26" s="73"/>
      <c r="N26" s="73"/>
      <c r="O26" s="73"/>
      <c r="P26" s="73"/>
      <c r="Q26" s="72">
        <f t="shared" si="3"/>
        <v>200</v>
      </c>
      <c r="R26" s="72">
        <v>200</v>
      </c>
      <c r="S26" s="72"/>
      <c r="T26" s="66" t="s">
        <v>42</v>
      </c>
      <c r="U26" s="80"/>
      <c r="V26" s="80"/>
    </row>
    <row r="27" spans="1:22" s="24" customFormat="1" ht="40.5">
      <c r="A27" s="73">
        <v>3</v>
      </c>
      <c r="B27" s="82" t="s">
        <v>35</v>
      </c>
      <c r="C27" s="47" t="s">
        <v>72</v>
      </c>
      <c r="D27" s="72">
        <v>595</v>
      </c>
      <c r="E27" s="79"/>
      <c r="F27" s="79"/>
      <c r="G27" s="79"/>
      <c r="H27" s="79"/>
      <c r="I27" s="79"/>
      <c r="J27" s="73">
        <f>P27</f>
        <v>10</v>
      </c>
      <c r="K27" s="73"/>
      <c r="L27" s="73"/>
      <c r="M27" s="73"/>
      <c r="N27" s="73"/>
      <c r="O27" s="73"/>
      <c r="P27" s="73">
        <v>10</v>
      </c>
      <c r="Q27" s="72">
        <f t="shared" si="3"/>
        <v>585</v>
      </c>
      <c r="R27" s="72">
        <f>D27-J27</f>
        <v>585</v>
      </c>
      <c r="S27" s="72"/>
      <c r="T27" s="34" t="s">
        <v>26</v>
      </c>
      <c r="U27" s="80"/>
      <c r="V27" s="80"/>
    </row>
    <row r="28" spans="1:22" s="24" customFormat="1" ht="41.25" customHeight="1">
      <c r="A28" s="73">
        <v>4</v>
      </c>
      <c r="B28" s="82" t="s">
        <v>39</v>
      </c>
      <c r="C28" s="46" t="s">
        <v>81</v>
      </c>
      <c r="D28" s="72">
        <v>2700</v>
      </c>
      <c r="E28" s="79"/>
      <c r="F28" s="79"/>
      <c r="G28" s="79"/>
      <c r="H28" s="79"/>
      <c r="I28" s="79"/>
      <c r="J28" s="73">
        <f>P28</f>
        <v>20</v>
      </c>
      <c r="K28" s="73"/>
      <c r="L28" s="73"/>
      <c r="M28" s="73"/>
      <c r="N28" s="73"/>
      <c r="O28" s="73"/>
      <c r="P28" s="73">
        <v>20</v>
      </c>
      <c r="Q28" s="72">
        <f t="shared" si="3"/>
        <v>1800</v>
      </c>
      <c r="R28" s="72">
        <v>1800</v>
      </c>
      <c r="S28" s="72"/>
      <c r="T28" s="66" t="s">
        <v>19</v>
      </c>
      <c r="U28" s="80"/>
      <c r="V28" s="80"/>
    </row>
    <row r="29" spans="1:22" s="35" customFormat="1" ht="48" customHeight="1">
      <c r="A29" s="73">
        <v>5</v>
      </c>
      <c r="B29" s="82" t="s">
        <v>58</v>
      </c>
      <c r="C29" s="47" t="s">
        <v>73</v>
      </c>
      <c r="D29" s="72">
        <v>1400</v>
      </c>
      <c r="E29" s="79"/>
      <c r="F29" s="79"/>
      <c r="G29" s="79"/>
      <c r="H29" s="79"/>
      <c r="I29" s="79"/>
      <c r="J29" s="73"/>
      <c r="K29" s="73"/>
      <c r="L29" s="73"/>
      <c r="M29" s="73"/>
      <c r="N29" s="73"/>
      <c r="O29" s="73"/>
      <c r="P29" s="73"/>
      <c r="Q29" s="72">
        <f t="shared" si="3"/>
        <v>500</v>
      </c>
      <c r="R29" s="72">
        <v>500</v>
      </c>
      <c r="S29" s="72"/>
      <c r="T29" s="66" t="s">
        <v>18</v>
      </c>
      <c r="U29" s="80"/>
      <c r="V29" s="80"/>
    </row>
    <row r="30" spans="1:22" s="35" customFormat="1" ht="43.5" customHeight="1">
      <c r="A30" s="73">
        <v>6</v>
      </c>
      <c r="B30" s="82" t="s">
        <v>59</v>
      </c>
      <c r="C30" s="47" t="s">
        <v>74</v>
      </c>
      <c r="D30" s="72">
        <v>1400</v>
      </c>
      <c r="E30" s="79"/>
      <c r="F30" s="79"/>
      <c r="G30" s="79"/>
      <c r="H30" s="79"/>
      <c r="I30" s="79"/>
      <c r="J30" s="73"/>
      <c r="K30" s="73"/>
      <c r="L30" s="73"/>
      <c r="M30" s="73"/>
      <c r="N30" s="73"/>
      <c r="O30" s="73"/>
      <c r="P30" s="73"/>
      <c r="Q30" s="72">
        <f t="shared" si="3"/>
        <v>500</v>
      </c>
      <c r="R30" s="72">
        <v>500</v>
      </c>
      <c r="S30" s="72"/>
      <c r="T30" s="66" t="str">
        <f>T29</f>
        <v>Ban CHQS huyeän </v>
      </c>
      <c r="U30" s="80"/>
      <c r="V30" s="80"/>
    </row>
    <row r="31" spans="1:20" s="29" customFormat="1" ht="24.75" customHeight="1">
      <c r="A31" s="26" t="s">
        <v>57</v>
      </c>
      <c r="B31" s="36" t="s">
        <v>55</v>
      </c>
      <c r="C31" s="49"/>
      <c r="D31" s="31">
        <f>SUM(D32:D36)</f>
        <v>8500</v>
      </c>
      <c r="E31" s="31">
        <f aca="true" t="shared" si="4" ref="E31:R31">SUM(E32:E36)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/>
      <c r="J31" s="31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31">
        <f t="shared" si="4"/>
        <v>0</v>
      </c>
      <c r="Q31" s="31">
        <f t="shared" si="4"/>
        <v>50</v>
      </c>
      <c r="R31" s="31">
        <f t="shared" si="4"/>
        <v>50</v>
      </c>
      <c r="S31" s="31"/>
      <c r="T31" s="27"/>
    </row>
    <row r="32" spans="1:22" s="24" customFormat="1" ht="32.25" customHeight="1">
      <c r="A32" s="73">
        <v>1</v>
      </c>
      <c r="B32" s="70" t="s">
        <v>43</v>
      </c>
      <c r="C32" s="47" t="s">
        <v>15</v>
      </c>
      <c r="D32" s="72">
        <v>2000</v>
      </c>
      <c r="E32" s="79"/>
      <c r="F32" s="79"/>
      <c r="G32" s="79"/>
      <c r="H32" s="79"/>
      <c r="I32" s="79"/>
      <c r="J32" s="73"/>
      <c r="K32" s="73"/>
      <c r="L32" s="73"/>
      <c r="M32" s="73"/>
      <c r="N32" s="73"/>
      <c r="O32" s="73"/>
      <c r="P32" s="73"/>
      <c r="Q32" s="72">
        <f>R32</f>
        <v>10</v>
      </c>
      <c r="R32" s="72">
        <v>10</v>
      </c>
      <c r="S32" s="72"/>
      <c r="T32" s="30"/>
      <c r="U32" s="80"/>
      <c r="V32" s="80"/>
    </row>
    <row r="33" spans="1:22" s="24" customFormat="1" ht="32.25" customHeight="1">
      <c r="A33" s="73">
        <v>2</v>
      </c>
      <c r="B33" s="70" t="s">
        <v>44</v>
      </c>
      <c r="C33" s="47" t="s">
        <v>45</v>
      </c>
      <c r="D33" s="72">
        <v>500</v>
      </c>
      <c r="E33" s="79"/>
      <c r="F33" s="79"/>
      <c r="G33" s="79"/>
      <c r="H33" s="79"/>
      <c r="I33" s="79"/>
      <c r="J33" s="73"/>
      <c r="K33" s="73"/>
      <c r="L33" s="73"/>
      <c r="M33" s="73"/>
      <c r="N33" s="73"/>
      <c r="O33" s="73"/>
      <c r="P33" s="73"/>
      <c r="Q33" s="72">
        <f>R33</f>
        <v>10</v>
      </c>
      <c r="R33" s="72">
        <v>10</v>
      </c>
      <c r="S33" s="72"/>
      <c r="T33" s="66"/>
      <c r="U33" s="80"/>
      <c r="V33" s="80"/>
    </row>
    <row r="34" spans="1:22" s="24" customFormat="1" ht="32.25" customHeight="1">
      <c r="A34" s="73">
        <v>3</v>
      </c>
      <c r="B34" s="70" t="s">
        <v>46</v>
      </c>
      <c r="C34" s="47" t="s">
        <v>47</v>
      </c>
      <c r="D34" s="72">
        <v>3000</v>
      </c>
      <c r="E34" s="79"/>
      <c r="F34" s="79"/>
      <c r="G34" s="79"/>
      <c r="H34" s="79"/>
      <c r="I34" s="79"/>
      <c r="J34" s="73"/>
      <c r="K34" s="73"/>
      <c r="L34" s="73"/>
      <c r="M34" s="73"/>
      <c r="N34" s="73"/>
      <c r="O34" s="73"/>
      <c r="P34" s="73"/>
      <c r="Q34" s="72">
        <f>R34</f>
        <v>10</v>
      </c>
      <c r="R34" s="72">
        <v>10</v>
      </c>
      <c r="S34" s="72"/>
      <c r="T34" s="66"/>
      <c r="U34" s="80"/>
      <c r="V34" s="80"/>
    </row>
    <row r="35" spans="1:22" s="24" customFormat="1" ht="32.25" customHeight="1">
      <c r="A35" s="73">
        <v>4</v>
      </c>
      <c r="B35" s="70" t="s">
        <v>48</v>
      </c>
      <c r="C35" s="47" t="s">
        <v>49</v>
      </c>
      <c r="D35" s="72">
        <v>1500</v>
      </c>
      <c r="E35" s="79"/>
      <c r="F35" s="79"/>
      <c r="G35" s="79"/>
      <c r="H35" s="79"/>
      <c r="I35" s="79"/>
      <c r="J35" s="73"/>
      <c r="K35" s="73"/>
      <c r="L35" s="73"/>
      <c r="M35" s="73"/>
      <c r="N35" s="73"/>
      <c r="O35" s="73"/>
      <c r="P35" s="73"/>
      <c r="Q35" s="72">
        <f>R35</f>
        <v>10</v>
      </c>
      <c r="R35" s="72">
        <v>10</v>
      </c>
      <c r="S35" s="72"/>
      <c r="T35" s="66"/>
      <c r="U35" s="80"/>
      <c r="V35" s="80"/>
    </row>
    <row r="36" spans="1:22" s="24" customFormat="1" ht="32.25" customHeight="1">
      <c r="A36" s="73">
        <v>5</v>
      </c>
      <c r="B36" s="70" t="s">
        <v>50</v>
      </c>
      <c r="C36" s="47" t="s">
        <v>93</v>
      </c>
      <c r="D36" s="72">
        <v>1500</v>
      </c>
      <c r="E36" s="79"/>
      <c r="F36" s="79"/>
      <c r="G36" s="79"/>
      <c r="H36" s="79"/>
      <c r="I36" s="79"/>
      <c r="J36" s="73"/>
      <c r="K36" s="73"/>
      <c r="L36" s="73"/>
      <c r="M36" s="73"/>
      <c r="N36" s="73"/>
      <c r="O36" s="73"/>
      <c r="P36" s="73"/>
      <c r="Q36" s="72">
        <f>R36</f>
        <v>10</v>
      </c>
      <c r="R36" s="72">
        <v>10</v>
      </c>
      <c r="S36" s="72"/>
      <c r="T36" s="66"/>
      <c r="U36" s="80"/>
      <c r="V36" s="80"/>
    </row>
    <row r="37" spans="1:22" s="24" customFormat="1" ht="32.25" customHeight="1">
      <c r="A37" s="26"/>
      <c r="B37" s="84" t="s">
        <v>65</v>
      </c>
      <c r="C37" s="26"/>
      <c r="D37" s="31">
        <f>D10+D19+D24+D31</f>
        <v>46853</v>
      </c>
      <c r="E37" s="31">
        <f>E10+E19+E24+E31</f>
        <v>3274</v>
      </c>
      <c r="F37" s="31">
        <f>F10+F19+F24+F31</f>
        <v>0</v>
      </c>
      <c r="G37" s="31">
        <f>G10+G19+G24+G31</f>
        <v>0</v>
      </c>
      <c r="H37" s="31">
        <f>H10+H19+H24+H31</f>
        <v>0</v>
      </c>
      <c r="I37" s="31"/>
      <c r="J37" s="31">
        <f aca="true" t="shared" si="5" ref="J37:S37">J10+J19+J24+J31</f>
        <v>8138</v>
      </c>
      <c r="K37" s="31">
        <f t="shared" si="5"/>
        <v>0</v>
      </c>
      <c r="L37" s="31">
        <f t="shared" si="5"/>
        <v>0</v>
      </c>
      <c r="M37" s="31">
        <f t="shared" si="5"/>
        <v>0</v>
      </c>
      <c r="N37" s="31">
        <f t="shared" si="5"/>
        <v>0</v>
      </c>
      <c r="O37" s="31">
        <f t="shared" si="5"/>
        <v>1334</v>
      </c>
      <c r="P37" s="31">
        <f t="shared" si="5"/>
        <v>5910</v>
      </c>
      <c r="Q37" s="31">
        <f t="shared" si="5"/>
        <v>20775</v>
      </c>
      <c r="R37" s="31">
        <f t="shared" si="5"/>
        <v>12075</v>
      </c>
      <c r="S37" s="31">
        <f t="shared" si="5"/>
        <v>8700</v>
      </c>
      <c r="T37" s="66"/>
      <c r="U37" s="80"/>
      <c r="V37" s="80"/>
    </row>
    <row r="38" spans="1:22" s="45" customFormat="1" ht="12.75" customHeight="1">
      <c r="A38" s="63"/>
      <c r="B38" s="63" t="s">
        <v>97</v>
      </c>
      <c r="C38" s="63"/>
      <c r="D38" s="63"/>
      <c r="E38" s="85"/>
      <c r="F38" s="85"/>
      <c r="G38" s="85"/>
      <c r="H38" s="85"/>
      <c r="I38" s="85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5" customFormat="1" ht="17.25">
      <c r="A39" s="85" t="s">
        <v>76</v>
      </c>
      <c r="B39" s="63" t="s">
        <v>96</v>
      </c>
      <c r="C39" s="63"/>
      <c r="D39" s="63"/>
      <c r="E39" s="85"/>
      <c r="F39" s="85"/>
      <c r="G39" s="86"/>
      <c r="H39" s="86"/>
      <c r="I39" s="85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5" customFormat="1" ht="17.25">
      <c r="A40" s="85" t="s">
        <v>76</v>
      </c>
      <c r="B40" s="63" t="s">
        <v>95</v>
      </c>
      <c r="C40" s="63"/>
      <c r="D40" s="63"/>
      <c r="E40" s="85"/>
      <c r="F40" s="85"/>
      <c r="G40" s="86"/>
      <c r="H40" s="86"/>
      <c r="I40" s="85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87">
        <f>Q37-20775</f>
        <v>0</v>
      </c>
    </row>
    <row r="41" spans="2:9" s="39" customFormat="1" ht="18">
      <c r="B41" s="39" t="s">
        <v>94</v>
      </c>
      <c r="E41" s="38"/>
      <c r="F41" s="38"/>
      <c r="G41" s="37"/>
      <c r="H41" s="37"/>
      <c r="I41" s="38"/>
    </row>
    <row r="42" spans="5:20" s="45" customFormat="1" ht="17.25"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</sheetData>
  <sheetProtection/>
  <mergeCells count="14">
    <mergeCell ref="A6:A8"/>
    <mergeCell ref="B6:B8"/>
    <mergeCell ref="B2:T2"/>
    <mergeCell ref="B3:T3"/>
    <mergeCell ref="A4:T4"/>
    <mergeCell ref="O5:T5"/>
    <mergeCell ref="T6:T8"/>
    <mergeCell ref="J7:J8"/>
    <mergeCell ref="Q7:Q8"/>
    <mergeCell ref="R7:S7"/>
    <mergeCell ref="C6:C8"/>
    <mergeCell ref="D6:D8"/>
    <mergeCell ref="E6:E8"/>
    <mergeCell ref="J6:R6"/>
  </mergeCells>
  <printOptions/>
  <pageMargins left="0.4" right="0.17" top="0.26" bottom="0.19" header="0.2" footer="0.18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3984375" defaultRowHeight="15"/>
  <cols>
    <col min="1" max="1" width="30.5" style="2" customWidth="1"/>
    <col min="2" max="2" width="1.203125" style="2" customWidth="1"/>
    <col min="3" max="3" width="32.69921875" style="2" customWidth="1"/>
    <col min="4" max="16384" width="9.3984375" style="2" customWidth="1"/>
  </cols>
  <sheetData>
    <row r="1" ht="17.25">
      <c r="A1" t="s">
        <v>13</v>
      </c>
    </row>
    <row r="2" ht="13.5" thickBot="1">
      <c r="A2" s="1" t="s">
        <v>12</v>
      </c>
    </row>
    <row r="3" spans="1:3" ht="13.5" thickBot="1">
      <c r="A3" s="3" t="s">
        <v>1</v>
      </c>
      <c r="C3" s="4" t="s">
        <v>2</v>
      </c>
    </row>
    <row r="4" ht="12.75">
      <c r="A4" s="3">
        <v>3</v>
      </c>
    </row>
    <row r="6" ht="13.5" thickBot="1"/>
    <row r="7" ht="12.75">
      <c r="A7" s="5" t="s">
        <v>3</v>
      </c>
    </row>
    <row r="8" ht="12.75">
      <c r="A8" s="6" t="s">
        <v>4</v>
      </c>
    </row>
    <row r="9" ht="12.75">
      <c r="A9" s="7" t="s">
        <v>5</v>
      </c>
    </row>
    <row r="10" ht="12.75">
      <c r="A10" s="6" t="s">
        <v>6</v>
      </c>
    </row>
    <row r="11" ht="13.5" thickBot="1">
      <c r="A11" s="8" t="s">
        <v>7</v>
      </c>
    </row>
    <row r="13" ht="13.5" thickBot="1"/>
    <row r="14" ht="13.5" thickBot="1">
      <c r="A14" s="4" t="s">
        <v>8</v>
      </c>
    </row>
    <row r="16" ht="13.5" thickBot="1"/>
    <row r="17" ht="13.5" thickBot="1">
      <c r="C17" s="4" t="s">
        <v>9</v>
      </c>
    </row>
    <row r="20" ht="12.75">
      <c r="A20" s="9" t="s">
        <v>10</v>
      </c>
    </row>
    <row r="26" ht="13.5" thickBot="1">
      <c r="C26" s="10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3984375" defaultRowHeight="15"/>
  <cols>
    <col min="1" max="1" width="30.5" style="2" customWidth="1"/>
    <col min="2" max="2" width="1.203125" style="2" customWidth="1"/>
    <col min="3" max="3" width="32.69921875" style="2" customWidth="1"/>
    <col min="4" max="16384" width="9.3984375" style="2" customWidth="1"/>
  </cols>
  <sheetData>
    <row r="1" ht="17.25">
      <c r="A1" t="s">
        <v>13</v>
      </c>
    </row>
    <row r="2" ht="13.5" thickBot="1">
      <c r="A2" s="1" t="s">
        <v>12</v>
      </c>
    </row>
    <row r="3" spans="1:3" ht="13.5" thickBot="1">
      <c r="A3" s="3" t="s">
        <v>1</v>
      </c>
      <c r="C3" s="4" t="s">
        <v>2</v>
      </c>
    </row>
    <row r="4" ht="12.75">
      <c r="A4" s="3" t="e">
        <v>#N/A</v>
      </c>
    </row>
    <row r="6" ht="13.5" thickBot="1"/>
    <row r="7" ht="12.75">
      <c r="A7" s="5" t="s">
        <v>3</v>
      </c>
    </row>
    <row r="8" ht="12.75">
      <c r="A8" s="6" t="s">
        <v>4</v>
      </c>
    </row>
    <row r="9" ht="12.75">
      <c r="A9" s="7" t="s">
        <v>5</v>
      </c>
    </row>
    <row r="10" ht="12.75">
      <c r="A10" s="6" t="s">
        <v>6</v>
      </c>
    </row>
    <row r="11" ht="13.5" thickBot="1">
      <c r="A11" s="8" t="s">
        <v>7</v>
      </c>
    </row>
    <row r="13" ht="13.5" thickBot="1"/>
    <row r="14" ht="13.5" thickBot="1">
      <c r="A14" s="4" t="s">
        <v>8</v>
      </c>
    </row>
    <row r="16" ht="13.5" thickBot="1"/>
    <row r="17" ht="13.5" thickBot="1">
      <c r="C17" s="4" t="s">
        <v>9</v>
      </c>
    </row>
    <row r="20" ht="12.75">
      <c r="A20" s="9" t="s">
        <v>10</v>
      </c>
    </row>
    <row r="26" ht="13.5" thickBot="1">
      <c r="C26" s="10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Thuy 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2014-01-14T07:28:38Z</cp:lastPrinted>
  <dcterms:created xsi:type="dcterms:W3CDTF">2000-06-29T09:24:17Z</dcterms:created>
  <dcterms:modified xsi:type="dcterms:W3CDTF">2014-01-15T01:41:41Z</dcterms:modified>
  <cp:category/>
  <cp:version/>
  <cp:contentType/>
  <cp:contentStatus/>
</cp:coreProperties>
</file>